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4FFE4ED-001D-4BB3-A438-79F0664A2F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K12" i="3" s="1"/>
  <c r="AE7" i="3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G13" i="3" s="1"/>
  <c r="F7" i="3"/>
  <c r="F11" i="3" s="1"/>
  <c r="E7" i="3"/>
  <c r="E11" i="3" s="1"/>
  <c r="E13" i="3" s="1"/>
  <c r="AR7" i="3" l="1"/>
  <c r="K13" i="3"/>
  <c r="I12" i="3"/>
  <c r="J12" i="3" s="1"/>
  <c r="AF7" i="3"/>
  <c r="F12" i="3"/>
  <c r="H12" i="3"/>
  <c r="M12" i="3" s="1"/>
  <c r="L12" i="3"/>
  <c r="H13" i="3"/>
  <c r="M13" i="3" s="1"/>
  <c r="O12" i="3"/>
  <c r="I11" i="3"/>
  <c r="N12" i="3" l="1"/>
  <c r="F13" i="3"/>
  <c r="L13" i="3" s="1"/>
  <c r="I13" i="3"/>
  <c r="N13" i="3"/>
  <c r="O13" i="3" l="1"/>
  <c r="J13" i="3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<sst xmlns="http://schemas.openxmlformats.org/spreadsheetml/2006/main" count="73" uniqueCount="32">
  <si>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</si>
  <si>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</si>
  <si>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</si>
  <si>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</si>
  <si>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</si>
  <si>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</si>
  <si>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</si>
  <si>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</si>
  <si>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</si>
  <si>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</si>
  <si>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</si>
  <si>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</si>
  <si>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</si>
  <si>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</si>
  <si>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</si>
  <si>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</si>
  <si>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</si>
  <si>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</si>
  <si>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</si>
  <si>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</si>
  <si>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</si>
  <si>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</si>
  <si>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</si>
  <si>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</si>
  <si>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</si>
  <si>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</si>
  <si>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</si>
  <si>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Topias Jaakonaho</t>
  </si>
  <si>
    <t>8.8.2005   Seinäjoki</t>
  </si>
  <si>
    <t>6.</t>
  </si>
  <si>
    <t>SMJ  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</si>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</sst>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21</v>
      </c>
      <c r="M2" s="21"/>
      <c r="N2" s="21"/>
      <c r="O2" s="27"/>
      <c r="P2" s="6"/>
      <c r="Q2" s="17" t="s">
        <v>22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23</v>
      </c>
      <c r="AI2" s="21"/>
      <c r="AJ2" s="21"/>
      <c r="AK2" s="27"/>
      <c r="AL2" s="6"/>
      <c r="AM2" s="17" t="s">
        <v>22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4">
        <v>2021</v>
      </c>
      <c r="Y4" s="64" t="s">
        <v>26</v>
      </c>
      <c r="Z4" s="65" t="s">
        <v>20</v>
      </c>
      <c r="AA4" s="64">
        <v>9</v>
      </c>
      <c r="AB4" s="64">
        <v>0</v>
      </c>
      <c r="AC4" s="64">
        <v>2</v>
      </c>
      <c r="AD4" s="64">
        <v>6</v>
      </c>
      <c r="AE4" s="64">
        <v>26</v>
      </c>
      <c r="AF4" s="66">
        <v>0.57779999999999998</v>
      </c>
      <c r="AG4" s="67">
        <v>45</v>
      </c>
      <c r="AH4" s="7"/>
      <c r="AI4" s="7"/>
      <c r="AJ4" s="7"/>
      <c r="AK4" s="7"/>
      <c r="AL4" s="16"/>
      <c r="AM4" s="64">
        <v>5</v>
      </c>
      <c r="AN4" s="64">
        <v>0</v>
      </c>
      <c r="AO4" s="68">
        <v>0</v>
      </c>
      <c r="AP4" s="64">
        <v>2</v>
      </c>
      <c r="AQ4" s="64">
        <v>13</v>
      </c>
      <c r="AR4" s="69">
        <v>0.52</v>
      </c>
      <c r="AS4" s="67">
        <v>25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4">
        <v>2022</v>
      </c>
      <c r="Y5" s="64" t="s">
        <v>29</v>
      </c>
      <c r="Z5" s="65" t="s">
        <v>30</v>
      </c>
      <c r="AA5" s="64">
        <v>16</v>
      </c>
      <c r="AB5" s="64">
        <v>0</v>
      </c>
      <c r="AC5" s="64">
        <v>7</v>
      </c>
      <c r="AD5" s="64">
        <v>5</v>
      </c>
      <c r="AE5" s="64">
        <v>46</v>
      </c>
      <c r="AF5" s="66">
        <v>0.51690000000000003</v>
      </c>
      <c r="AG5" s="67">
        <v>89</v>
      </c>
      <c r="AH5" s="40"/>
      <c r="AI5" s="7"/>
      <c r="AJ5" s="7"/>
      <c r="AK5" s="7"/>
      <c r="AL5" s="16"/>
      <c r="AM5" s="64"/>
      <c r="AN5" s="64"/>
      <c r="AO5" s="68"/>
      <c r="AP5" s="64"/>
      <c r="AQ5" s="64"/>
      <c r="AR5" s="69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13"/>
      <c r="W6" s="18"/>
      <c r="X6" s="12">
        <v>2023</v>
      </c>
      <c r="Y6" s="12" t="s">
        <v>31</v>
      </c>
      <c r="Z6" s="1" t="s">
        <v>30</v>
      </c>
      <c r="AA6" s="12">
        <v>10</v>
      </c>
      <c r="AB6" s="12">
        <v>1</v>
      </c>
      <c r="AC6" s="12">
        <v>1</v>
      </c>
      <c r="AD6" s="12">
        <v>7</v>
      </c>
      <c r="AE6" s="12">
        <v>32</v>
      </c>
      <c r="AF6" s="70">
        <v>0.48484848484848486</v>
      </c>
      <c r="AG6" s="10">
        <v>66</v>
      </c>
      <c r="AH6" s="40"/>
      <c r="AI6" s="7"/>
      <c r="AJ6" s="7"/>
      <c r="AK6" s="7"/>
      <c r="AL6" s="10"/>
      <c r="AM6" s="12">
        <v>2</v>
      </c>
      <c r="AN6" s="12">
        <v>1</v>
      </c>
      <c r="AO6" s="13">
        <v>0</v>
      </c>
      <c r="AP6" s="12">
        <v>4</v>
      </c>
      <c r="AQ6" s="12">
        <v>7</v>
      </c>
      <c r="AR6" s="71">
        <v>0.5</v>
      </c>
      <c r="AS6" s="18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54" t="s">
        <v>13</v>
      </c>
      <c r="Y7" s="11"/>
      <c r="Z7" s="9"/>
      <c r="AA7" s="35">
        <f>SUM(AA4:AA6)</f>
        <v>35</v>
      </c>
      <c r="AB7" s="35">
        <f>SUM(AB4:AB6)</f>
        <v>1</v>
      </c>
      <c r="AC7" s="35">
        <f>SUM(AC4:AC6)</f>
        <v>10</v>
      </c>
      <c r="AD7" s="35">
        <f>SUM(AD4:AD6)</f>
        <v>18</v>
      </c>
      <c r="AE7" s="35">
        <f>SUM(AE4:AE6)</f>
        <v>104</v>
      </c>
      <c r="AF7" s="36">
        <f>PRODUCT(AE7/AG7)</f>
        <v>0.52</v>
      </c>
      <c r="AG7" s="20">
        <f>SUM(AG4:AG6)</f>
        <v>200</v>
      </c>
      <c r="AH7" s="17"/>
      <c r="AI7" s="28"/>
      <c r="AJ7" s="41"/>
      <c r="AK7" s="42"/>
      <c r="AL7" s="10"/>
      <c r="AM7" s="35">
        <f>SUM(AM4:AM6)</f>
        <v>7</v>
      </c>
      <c r="AN7" s="35">
        <f>SUM(AN4:AN6)</f>
        <v>1</v>
      </c>
      <c r="AO7" s="35">
        <f>SUM(AO4:AO6)</f>
        <v>0</v>
      </c>
      <c r="AP7" s="35">
        <f>SUM(AP4:AP6)</f>
        <v>6</v>
      </c>
      <c r="AQ7" s="35">
        <f>SUM(AQ4:AQ6)</f>
        <v>20</v>
      </c>
      <c r="AR7" s="36">
        <f>PRODUCT(AQ7/AS7)</f>
        <v>0.51282051282051277</v>
      </c>
      <c r="AS7" s="38">
        <f>SUM(AS4:AS6)</f>
        <v>39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25</v>
      </c>
      <c r="Q9" s="16"/>
      <c r="R9" s="16" t="s">
        <v>10</v>
      </c>
      <c r="S9" s="16"/>
      <c r="T9" s="53" t="s">
        <v>19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>
        <v>0</v>
      </c>
      <c r="K10" s="16"/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3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42</v>
      </c>
      <c r="F12" s="46">
        <f>PRODUCT(AB7+AN7)</f>
        <v>2</v>
      </c>
      <c r="G12" s="46">
        <f>PRODUCT(AC7+AO7)</f>
        <v>10</v>
      </c>
      <c r="H12" s="46">
        <f>PRODUCT(AD7+AP7)</f>
        <v>24</v>
      </c>
      <c r="I12" s="46">
        <f>PRODUCT(AE7+AQ7)</f>
        <v>124</v>
      </c>
      <c r="J12" s="63">
        <f>PRODUCT(I12/K12)</f>
        <v>0.51882845188284521</v>
      </c>
      <c r="K12" s="10">
        <f>PRODUCT(AG7+AS7)</f>
        <v>239</v>
      </c>
      <c r="L12" s="52">
        <f>PRODUCT((F12+G12)/E12)</f>
        <v>0.2857142857142857</v>
      </c>
      <c r="M12" s="52">
        <f>PRODUCT(H12/E12)</f>
        <v>0.5714285714285714</v>
      </c>
      <c r="N12" s="52">
        <f>PRODUCT((F12+G12+H12)/E12)</f>
        <v>0.8571428571428571</v>
      </c>
      <c r="O12" s="52">
        <f>PRODUCT(I12/E12)</f>
        <v>2.9523809523809526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42</v>
      </c>
      <c r="F13" s="46">
        <f t="shared" ref="F13:I13" si="0">SUM(F10:F12)</f>
        <v>2</v>
      </c>
      <c r="G13" s="46">
        <f t="shared" si="0"/>
        <v>10</v>
      </c>
      <c r="H13" s="46">
        <f t="shared" si="0"/>
        <v>24</v>
      </c>
      <c r="I13" s="46">
        <f t="shared" si="0"/>
        <v>124</v>
      </c>
      <c r="J13" s="63">
        <f>PRODUCT(I13/K13)</f>
        <v>0.51882845188284521</v>
      </c>
      <c r="K13" s="16">
        <f>SUM(K10:K12)</f>
        <v>239</v>
      </c>
      <c r="L13" s="52">
        <f>PRODUCT((F13+G13)/E13)</f>
        <v>0.2857142857142857</v>
      </c>
      <c r="M13" s="52">
        <f>PRODUCT(H13/E13)</f>
        <v>0.5714285714285714</v>
      </c>
      <c r="N13" s="52">
        <f>PRODUCT((F13+G13+H13)/E13)</f>
        <v>0.8571428571428571</v>
      </c>
      <c r="O13" s="52">
        <f>PRODUCT(I13/E13)</f>
        <v>2.9523809523809526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3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3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xmlns:xlrd2="http://schemas.microsoft.com/office/spreadsheetml/2017/richdata2" ref="X5:AI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2023-09-02T18:15:57Z</dcterms:modified>
</cp:coreProperties>
</file>